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1825" windowHeight="13905"/>
  </bookViews>
  <sheets>
    <sheet name="Cz. I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1"/>
  <c r="J47"/>
  <c r="J52"/>
  <c r="J55"/>
  <c r="K41"/>
  <c r="J41" s="1"/>
  <c r="K43"/>
  <c r="J43" s="1"/>
  <c r="K44"/>
  <c r="K47"/>
  <c r="K49"/>
  <c r="J49" s="1"/>
  <c r="K51"/>
  <c r="J51" s="1"/>
  <c r="K52"/>
  <c r="K55"/>
  <c r="K57"/>
  <c r="J57" s="1"/>
  <c r="K59"/>
  <c r="J59" s="1"/>
  <c r="I41"/>
  <c r="I42"/>
  <c r="K42" s="1"/>
  <c r="J42" s="1"/>
  <c r="I43"/>
  <c r="I44"/>
  <c r="I45"/>
  <c r="K45" s="1"/>
  <c r="J45" s="1"/>
  <c r="I46"/>
  <c r="K46" s="1"/>
  <c r="J46" s="1"/>
  <c r="I47"/>
  <c r="I48"/>
  <c r="K48" s="1"/>
  <c r="J48" s="1"/>
  <c r="I49"/>
  <c r="I50"/>
  <c r="K50" s="1"/>
  <c r="J50" s="1"/>
  <c r="I51"/>
  <c r="I52"/>
  <c r="I53"/>
  <c r="K53" s="1"/>
  <c r="J53" s="1"/>
  <c r="I54"/>
  <c r="K54" s="1"/>
  <c r="J54" s="1"/>
  <c r="I55"/>
  <c r="I56"/>
  <c r="K56" s="1"/>
  <c r="J56" s="1"/>
  <c r="I57"/>
  <c r="I58"/>
  <c r="K58" s="1"/>
  <c r="J58" s="1"/>
  <c r="I59"/>
  <c r="I40"/>
  <c r="K40" s="1"/>
  <c r="J40" s="1"/>
  <c r="I34"/>
  <c r="K34" s="1"/>
  <c r="J34" s="1"/>
  <c r="I35"/>
  <c r="K35" s="1"/>
  <c r="J35" s="1"/>
  <c r="I36"/>
  <c r="K36" s="1"/>
  <c r="J36" s="1"/>
  <c r="I37"/>
  <c r="K37" s="1"/>
  <c r="J37" s="1"/>
  <c r="I38"/>
  <c r="K38" s="1"/>
  <c r="J38" s="1"/>
  <c r="I4" l="1"/>
  <c r="K4" s="1"/>
  <c r="J4" s="1"/>
  <c r="I5"/>
  <c r="K5" s="1"/>
  <c r="J5" s="1"/>
  <c r="I6"/>
  <c r="K6" s="1"/>
  <c r="J6" s="1"/>
  <c r="I7"/>
  <c r="K7" s="1"/>
  <c r="J7" s="1"/>
  <c r="I8"/>
  <c r="K8" s="1"/>
  <c r="J8" s="1"/>
  <c r="I9"/>
  <c r="K9" s="1"/>
  <c r="J9" s="1"/>
  <c r="I10"/>
  <c r="K10" s="1"/>
  <c r="J10" s="1"/>
  <c r="I11"/>
  <c r="K11" s="1"/>
  <c r="J11" s="1"/>
  <c r="I12"/>
  <c r="K12" s="1"/>
  <c r="J12" s="1"/>
  <c r="I13"/>
  <c r="K13" s="1"/>
  <c r="J13" s="1"/>
  <c r="I14"/>
  <c r="K14" s="1"/>
  <c r="J14" s="1"/>
  <c r="I15"/>
  <c r="K15" s="1"/>
  <c r="J15" s="1"/>
  <c r="I16"/>
  <c r="K16" s="1"/>
  <c r="J16" s="1"/>
  <c r="I17"/>
  <c r="K17" s="1"/>
  <c r="J17" s="1"/>
  <c r="I18"/>
  <c r="K18" s="1"/>
  <c r="J18" s="1"/>
  <c r="I19"/>
  <c r="K19" s="1"/>
  <c r="J19" s="1"/>
  <c r="I20"/>
  <c r="K20" s="1"/>
  <c r="J20" s="1"/>
  <c r="I21"/>
  <c r="K21" s="1"/>
  <c r="J21" s="1"/>
  <c r="I22"/>
  <c r="K22" s="1"/>
  <c r="J22" s="1"/>
  <c r="I23"/>
  <c r="K23" s="1"/>
  <c r="J23" s="1"/>
  <c r="I24"/>
  <c r="K24" s="1"/>
  <c r="J24" s="1"/>
  <c r="I25"/>
  <c r="K25" s="1"/>
  <c r="J25" s="1"/>
  <c r="I26"/>
  <c r="K26" s="1"/>
  <c r="J26" s="1"/>
  <c r="I27"/>
  <c r="K27" s="1"/>
  <c r="J27" s="1"/>
  <c r="I28"/>
  <c r="K28" s="1"/>
  <c r="J28" s="1"/>
  <c r="I29"/>
  <c r="K29" s="1"/>
  <c r="J29" s="1"/>
  <c r="I30"/>
  <c r="K30" s="1"/>
  <c r="J30" s="1"/>
  <c r="I31"/>
  <c r="K31" s="1"/>
  <c r="J31" s="1"/>
  <c r="I32"/>
  <c r="K32" s="1"/>
  <c r="J32" s="1"/>
  <c r="I33"/>
  <c r="K33" s="1"/>
  <c r="J33" s="1"/>
  <c r="I3"/>
  <c r="K3" s="1"/>
  <c r="J3" s="1"/>
  <c r="K39" l="1"/>
  <c r="K60"/>
  <c r="K61" l="1"/>
</calcChain>
</file>

<file path=xl/sharedStrings.xml><?xml version="1.0" encoding="utf-8"?>
<sst xmlns="http://schemas.openxmlformats.org/spreadsheetml/2006/main" count="249" uniqueCount="126">
  <si>
    <t>Jednostka do której będzie dostarczany towar</t>
  </si>
  <si>
    <t>Lp.</t>
  </si>
  <si>
    <t>Nazwa artykułu</t>
  </si>
  <si>
    <t>Właściwości</t>
  </si>
  <si>
    <t>Wielkość opakowania</t>
  </si>
  <si>
    <t>JM.</t>
  </si>
  <si>
    <t>Ilość</t>
  </si>
  <si>
    <t>PSP Guzów</t>
  </si>
  <si>
    <t>1.</t>
  </si>
  <si>
    <t>Wołowina szponder</t>
  </si>
  <si>
    <t>luz</t>
  </si>
  <si>
    <t>kg</t>
  </si>
  <si>
    <t>2.</t>
  </si>
  <si>
    <t>Schab bez kości</t>
  </si>
  <si>
    <t>3.</t>
  </si>
  <si>
    <t>Łopatka bez kości</t>
  </si>
  <si>
    <t>4.</t>
  </si>
  <si>
    <t>Filet z indyka</t>
  </si>
  <si>
    <t>5.</t>
  </si>
  <si>
    <t>Skrzydło z indyka</t>
  </si>
  <si>
    <t>6.</t>
  </si>
  <si>
    <t>Udziec z indyka</t>
  </si>
  <si>
    <t>7.</t>
  </si>
  <si>
    <t>Golonka z indyka</t>
  </si>
  <si>
    <t>8.</t>
  </si>
  <si>
    <t>Żeberka wieprzowe paski</t>
  </si>
  <si>
    <t>9.</t>
  </si>
  <si>
    <t>Szynka wieprzowa</t>
  </si>
  <si>
    <t>10.</t>
  </si>
  <si>
    <t>Mięso wieprzowe min. 81%</t>
  </si>
  <si>
    <t>11.</t>
  </si>
  <si>
    <t>Udko z kurczaka</t>
  </si>
  <si>
    <t>12.</t>
  </si>
  <si>
    <t>Filet z kurczaka</t>
  </si>
  <si>
    <t>13.</t>
  </si>
  <si>
    <t>Boczek surowy</t>
  </si>
  <si>
    <t>14.</t>
  </si>
  <si>
    <t>Flaki wołowe – krojone</t>
  </si>
  <si>
    <t>15.</t>
  </si>
  <si>
    <t>Karkówka bez kości</t>
  </si>
  <si>
    <t>16.</t>
  </si>
  <si>
    <t>Kurczak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</si>
  <si>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</si>
  <si>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</si>
  <si>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</si>
  <si>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</si>
  <si>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</si>
  <si>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</si>
  <si>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</si>
  <si>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</si>
  <si>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</si>
  <si>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</si>
  <si>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</si>
  <si>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Polędwica sopocka</t>
  </si>
  <si>
    <t>28.</t>
  </si>
  <si>
    <t>Parówki cienkie</t>
  </si>
  <si>
    <t>29.</t>
  </si>
  <si>
    <t>30.</t>
  </si>
  <si>
    <t>31.</t>
  </si>
  <si>
    <t>32.</t>
  </si>
  <si>
    <t>33.</t>
  </si>
  <si>
    <t>Razem PSP Guzów</t>
  </si>
  <si>
    <t>PSP Orońsko</t>
  </si>
  <si>
    <t xml:space="preserve">Mięso od szynki </t>
  </si>
  <si>
    <t>Bez kości</t>
  </si>
  <si>
    <t>Luz</t>
  </si>
  <si>
    <t>Kg</t>
  </si>
  <si>
    <t>Schab</t>
  </si>
  <si>
    <t>Łopatka wieprzowa</t>
  </si>
  <si>
    <t>Karkówka wieprzowa</t>
  </si>
  <si>
    <t>Żeberka wieprzowe</t>
  </si>
  <si>
    <t>Trójkąty</t>
  </si>
  <si>
    <t>Kiełbasa wiejska</t>
  </si>
  <si>
    <t>Pasztet mięsny</t>
  </si>
  <si>
    <t>Bez azotynów i fosforanów</t>
  </si>
  <si>
    <t>Udo z indyka z kością</t>
  </si>
  <si>
    <t>Podudzie z kurczaka</t>
  </si>
  <si>
    <t>Pałka</t>
  </si>
  <si>
    <t>Ćwiartka z kurczaka</t>
  </si>
  <si>
    <t>Udko</t>
  </si>
  <si>
    <t>Flaki wołowe</t>
  </si>
  <si>
    <t>Krojone</t>
  </si>
  <si>
    <t>1kg</t>
  </si>
  <si>
    <t>Szt</t>
  </si>
  <si>
    <t>Z kością</t>
  </si>
  <si>
    <t>Wołowina b/k kl.I</t>
  </si>
  <si>
    <t>Wątróbka drobiowa</t>
  </si>
  <si>
    <t>Razem PSP Orońsko</t>
  </si>
  <si>
    <t>RAZEM Część I zamówienia</t>
  </si>
  <si>
    <t>Załącznik 1a do SWZ            Formularz Cenowy- Część I zamówienia Dostawa mięsa i wędlin</t>
  </si>
  <si>
    <t>Cena jednostkowa netto</t>
  </si>
  <si>
    <t>Wartość netto</t>
  </si>
  <si>
    <t>Vat</t>
  </si>
  <si>
    <t>Wartość brutto</t>
  </si>
  <si>
    <t>Wołowina b/k</t>
  </si>
  <si>
    <t>Cielęcina</t>
  </si>
  <si>
    <t>Pasztet pieczony</t>
  </si>
  <si>
    <t>Szynka od szwagra</t>
  </si>
  <si>
    <t>Krakus</t>
  </si>
  <si>
    <t>szt.</t>
  </si>
  <si>
    <t>Szynka Basiuni</t>
  </si>
  <si>
    <t>140g</t>
  </si>
  <si>
    <t>34.</t>
  </si>
  <si>
    <t>35.</t>
  </si>
  <si>
    <t>36.</t>
  </si>
  <si>
    <t>Kiełbasa wiejska od Krawczyka lub dębowa</t>
  </si>
  <si>
    <t>Szynka z piersi mini</t>
  </si>
  <si>
    <t>440g</t>
  </si>
  <si>
    <t>Schab wieprzowy pieczony(foremka)</t>
  </si>
  <si>
    <t>Parówki wieprzowe</t>
  </si>
  <si>
    <t>Berlinki</t>
  </si>
  <si>
    <t>Parówki cielęce</t>
  </si>
  <si>
    <t>Kiełbasa krakowska podsuszana</t>
  </si>
  <si>
    <t>Pasztet dziadunia</t>
  </si>
  <si>
    <t>Polędwica miodowa indykpol</t>
  </si>
  <si>
    <t>Schab bez dymusia</t>
  </si>
  <si>
    <t>Szynka bez dymusia</t>
  </si>
  <si>
    <t>Szynka eksportowa 120g</t>
  </si>
  <si>
    <t>Szynka Krawczyk</t>
  </si>
  <si>
    <t>Żywiecka kiełbasa 230g</t>
  </si>
  <si>
    <t>Polędwiczki wieprzowe</t>
  </si>
  <si>
    <t xml:space="preserve">Mięso min    90%      </t>
  </si>
  <si>
    <t>Wędlina:szynka,polędwica,filet drobiowy got.galantyna drob. Itp.</t>
  </si>
  <si>
    <t xml:space="preserve">Mięso wieprz, drob.Min 90% </t>
  </si>
  <si>
    <t>Wołowina  rosołowa</t>
  </si>
  <si>
    <t>Mięso min 80%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</si>
</sst>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4" borderId="1" xfId="0" applyNumberForma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2" borderId="9" xfId="0" applyNumberFormat="1" applyFont="1" applyFill="1" applyBorder="1" applyAlignment="1">
      <alignment vertical="center" wrapText="1"/>
    </xf>
    <xf numFmtId="164" fontId="1" fillId="3" borderId="7" xfId="0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2" fontId="2" fillId="0" borderId="8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Border="1"/>
    <xf numFmtId="2" fontId="2" fillId="0" borderId="0" xfId="0" applyNumberFormat="1" applyFont="1" applyBorder="1" applyAlignment="1">
      <alignment horizontal="right" vertical="top" wrapText="1"/>
    </xf>
    <xf numFmtId="2" fontId="0" fillId="0" borderId="0" xfId="0" applyNumberFormat="1" applyBorder="1"/>
    <xf numFmtId="2" fontId="2" fillId="0" borderId="0" xfId="0" applyNumberFormat="1" applyFont="1" applyBorder="1" applyAlignment="1">
      <alignment horizontal="right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1"/>
  <sheetViews>
    <sheetView tabSelected="1" workbookViewId="0">
      <selection activeCell="O17" sqref="O17"/>
    </sheetView>
  </sheetViews>
  <sheetFormatPr defaultRowHeight="15"/>
  <cols>
    <col min="1" max="1" width="12.140625" bestFit="1" customWidth="1"/>
    <col min="2" max="2" width="3.85546875" bestFit="1" customWidth="1"/>
    <col min="3" max="3" width="29.42578125" customWidth="1"/>
    <col min="4" max="4" width="15.42578125" customWidth="1"/>
    <col min="5" max="5" width="15.5703125" customWidth="1"/>
    <col min="6" max="6" width="4.140625" bestFit="1" customWidth="1"/>
    <col min="7" max="7" width="9.7109375" customWidth="1"/>
    <col min="8" max="8" width="11.85546875" customWidth="1"/>
    <col min="9" max="9" width="12.140625" customWidth="1"/>
    <col min="10" max="11" width="10.85546875" bestFit="1" customWidth="1"/>
  </cols>
  <sheetData>
    <row r="1" spans="1:11" ht="51" customHeight="1">
      <c r="A1" s="29" t="s">
        <v>89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7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90</v>
      </c>
      <c r="I2" s="2" t="s">
        <v>91</v>
      </c>
      <c r="J2" s="2" t="s">
        <v>92</v>
      </c>
      <c r="K2" s="2" t="s">
        <v>93</v>
      </c>
    </row>
    <row r="3" spans="1:11">
      <c r="A3" s="30" t="s">
        <v>7</v>
      </c>
      <c r="B3" s="2" t="s">
        <v>8</v>
      </c>
      <c r="C3" s="14" t="s">
        <v>9</v>
      </c>
      <c r="D3" s="14"/>
      <c r="E3" s="14" t="s">
        <v>10</v>
      </c>
      <c r="F3" s="14" t="s">
        <v>11</v>
      </c>
      <c r="G3" s="14">
        <v>16</v>
      </c>
      <c r="H3" s="14">
        <v>30.2</v>
      </c>
      <c r="I3" s="3">
        <f>ROUND(G3*H3,2)</f>
        <v>483.2</v>
      </c>
      <c r="J3" s="3">
        <f>K3-I3</f>
        <v>38.656000000000006</v>
      </c>
      <c r="K3" s="3">
        <f>I3*1.08</f>
        <v>521.85599999999999</v>
      </c>
    </row>
    <row r="4" spans="1:11">
      <c r="A4" s="30"/>
      <c r="B4" s="2" t="s">
        <v>12</v>
      </c>
      <c r="C4" s="14" t="s">
        <v>13</v>
      </c>
      <c r="D4" s="14"/>
      <c r="E4" s="14" t="s">
        <v>10</v>
      </c>
      <c r="F4" s="14" t="s">
        <v>11</v>
      </c>
      <c r="G4" s="14">
        <v>190</v>
      </c>
      <c r="H4" s="14">
        <v>22</v>
      </c>
      <c r="I4" s="3">
        <f t="shared" ref="I4:I38" si="0">ROUND(G4*H4,2)</f>
        <v>4180</v>
      </c>
      <c r="J4" s="3">
        <f t="shared" ref="J4:J38" si="1">K4-I4</f>
        <v>334.40000000000055</v>
      </c>
      <c r="K4" s="3">
        <f t="shared" ref="K4:K38" si="2">I4*1.08</f>
        <v>4514.4000000000005</v>
      </c>
    </row>
    <row r="5" spans="1:11">
      <c r="A5" s="30"/>
      <c r="B5" s="2" t="s">
        <v>14</v>
      </c>
      <c r="C5" s="14" t="s">
        <v>15</v>
      </c>
      <c r="D5" s="14"/>
      <c r="E5" s="14" t="s">
        <v>10</v>
      </c>
      <c r="F5" s="14" t="s">
        <v>11</v>
      </c>
      <c r="G5" s="14">
        <v>110</v>
      </c>
      <c r="H5" s="14">
        <v>17</v>
      </c>
      <c r="I5" s="3">
        <f t="shared" si="0"/>
        <v>1870</v>
      </c>
      <c r="J5" s="3">
        <f t="shared" si="1"/>
        <v>149.60000000000014</v>
      </c>
      <c r="K5" s="3">
        <f t="shared" si="2"/>
        <v>2019.6000000000001</v>
      </c>
    </row>
    <row r="6" spans="1:11">
      <c r="A6" s="30"/>
      <c r="B6" s="2" t="s">
        <v>16</v>
      </c>
      <c r="C6" s="14" t="s">
        <v>17</v>
      </c>
      <c r="D6" s="14"/>
      <c r="E6" s="14" t="s">
        <v>10</v>
      </c>
      <c r="F6" s="14" t="s">
        <v>11</v>
      </c>
      <c r="G6" s="14">
        <v>80</v>
      </c>
      <c r="H6" s="14">
        <v>30</v>
      </c>
      <c r="I6" s="3">
        <f t="shared" si="0"/>
        <v>2400</v>
      </c>
      <c r="J6" s="3">
        <f t="shared" si="1"/>
        <v>192</v>
      </c>
      <c r="K6" s="3">
        <f t="shared" si="2"/>
        <v>2592</v>
      </c>
    </row>
    <row r="7" spans="1:11">
      <c r="A7" s="30"/>
      <c r="B7" s="2" t="s">
        <v>18</v>
      </c>
      <c r="C7" s="14" t="s">
        <v>19</v>
      </c>
      <c r="D7" s="14"/>
      <c r="E7" s="14" t="s">
        <v>10</v>
      </c>
      <c r="F7" s="14" t="s">
        <v>11</v>
      </c>
      <c r="G7" s="14">
        <v>20</v>
      </c>
      <c r="H7" s="14">
        <v>10.4</v>
      </c>
      <c r="I7" s="3">
        <f t="shared" si="0"/>
        <v>208</v>
      </c>
      <c r="J7" s="3">
        <f t="shared" si="1"/>
        <v>16.640000000000015</v>
      </c>
      <c r="K7" s="3">
        <f t="shared" si="2"/>
        <v>224.64000000000001</v>
      </c>
    </row>
    <row r="8" spans="1:11">
      <c r="A8" s="30"/>
      <c r="B8" s="2" t="s">
        <v>20</v>
      </c>
      <c r="C8" s="14" t="s">
        <v>21</v>
      </c>
      <c r="D8" s="14"/>
      <c r="E8" s="14" t="s">
        <v>10</v>
      </c>
      <c r="F8" s="14" t="s">
        <v>11</v>
      </c>
      <c r="G8" s="14">
        <v>80</v>
      </c>
      <c r="H8" s="14">
        <v>12.8</v>
      </c>
      <c r="I8" s="3">
        <f t="shared" si="0"/>
        <v>1024</v>
      </c>
      <c r="J8" s="3">
        <f t="shared" si="1"/>
        <v>81.920000000000073</v>
      </c>
      <c r="K8" s="3">
        <f t="shared" si="2"/>
        <v>1105.92</v>
      </c>
    </row>
    <row r="9" spans="1:11">
      <c r="A9" s="30"/>
      <c r="B9" s="2" t="s">
        <v>22</v>
      </c>
      <c r="C9" s="14" t="s">
        <v>23</v>
      </c>
      <c r="D9" s="14"/>
      <c r="E9" s="14" t="s">
        <v>10</v>
      </c>
      <c r="F9" s="14" t="s">
        <v>11</v>
      </c>
      <c r="G9" s="14">
        <v>20</v>
      </c>
      <c r="H9" s="14">
        <v>11.4</v>
      </c>
      <c r="I9" s="3">
        <f t="shared" si="0"/>
        <v>228</v>
      </c>
      <c r="J9" s="3">
        <f t="shared" si="1"/>
        <v>18.240000000000009</v>
      </c>
      <c r="K9" s="3">
        <f t="shared" si="2"/>
        <v>246.24</v>
      </c>
    </row>
    <row r="10" spans="1:11">
      <c r="A10" s="30"/>
      <c r="B10" s="2" t="s">
        <v>24</v>
      </c>
      <c r="C10" s="14" t="s">
        <v>25</v>
      </c>
      <c r="D10" s="14"/>
      <c r="E10" s="14" t="s">
        <v>10</v>
      </c>
      <c r="F10" s="14" t="s">
        <v>11</v>
      </c>
      <c r="G10" s="14">
        <v>40</v>
      </c>
      <c r="H10" s="14">
        <v>17.3</v>
      </c>
      <c r="I10" s="3">
        <f t="shared" si="0"/>
        <v>692</v>
      </c>
      <c r="J10" s="3">
        <f t="shared" si="1"/>
        <v>55.360000000000014</v>
      </c>
      <c r="K10" s="3">
        <f t="shared" si="2"/>
        <v>747.36</v>
      </c>
    </row>
    <row r="11" spans="1:11">
      <c r="A11" s="30"/>
      <c r="B11" s="2" t="s">
        <v>26</v>
      </c>
      <c r="C11" s="14" t="s">
        <v>94</v>
      </c>
      <c r="D11" s="14"/>
      <c r="E11" s="14" t="s">
        <v>10</v>
      </c>
      <c r="F11" s="14" t="s">
        <v>11</v>
      </c>
      <c r="G11" s="14">
        <v>48</v>
      </c>
      <c r="H11" s="14">
        <v>35.950000000000003</v>
      </c>
      <c r="I11" s="3">
        <f t="shared" si="0"/>
        <v>1725.6</v>
      </c>
      <c r="J11" s="3">
        <f t="shared" si="1"/>
        <v>138.048</v>
      </c>
      <c r="K11" s="3">
        <f t="shared" si="2"/>
        <v>1863.6479999999999</v>
      </c>
    </row>
    <row r="12" spans="1:11">
      <c r="A12" s="30"/>
      <c r="B12" s="2" t="s">
        <v>28</v>
      </c>
      <c r="C12" s="14" t="s">
        <v>95</v>
      </c>
      <c r="D12" s="14"/>
      <c r="E12" s="14" t="s">
        <v>10</v>
      </c>
      <c r="F12" s="14" t="s">
        <v>11</v>
      </c>
      <c r="G12" s="14">
        <v>20</v>
      </c>
      <c r="H12" s="14">
        <v>65</v>
      </c>
      <c r="I12" s="3">
        <f t="shared" si="0"/>
        <v>1300</v>
      </c>
      <c r="J12" s="3">
        <f t="shared" si="1"/>
        <v>104</v>
      </c>
      <c r="K12" s="3">
        <f t="shared" si="2"/>
        <v>1404</v>
      </c>
    </row>
    <row r="13" spans="1:11">
      <c r="A13" s="30"/>
      <c r="B13" s="2" t="s">
        <v>30</v>
      </c>
      <c r="C13" s="14" t="s">
        <v>76</v>
      </c>
      <c r="D13" s="14"/>
      <c r="E13" s="14" t="s">
        <v>10</v>
      </c>
      <c r="F13" s="14" t="s">
        <v>11</v>
      </c>
      <c r="G13" s="14">
        <v>100</v>
      </c>
      <c r="H13" s="14">
        <v>11.38</v>
      </c>
      <c r="I13" s="3">
        <f t="shared" si="0"/>
        <v>1138</v>
      </c>
      <c r="J13" s="3">
        <f t="shared" si="1"/>
        <v>91.040000000000191</v>
      </c>
      <c r="K13" s="3">
        <f t="shared" si="2"/>
        <v>1229.0400000000002</v>
      </c>
    </row>
    <row r="14" spans="1:11">
      <c r="A14" s="30"/>
      <c r="B14" s="2" t="s">
        <v>32</v>
      </c>
      <c r="C14" s="14" t="s">
        <v>27</v>
      </c>
      <c r="D14" s="14"/>
      <c r="E14" s="14" t="s">
        <v>10</v>
      </c>
      <c r="F14" s="14" t="s">
        <v>11</v>
      </c>
      <c r="G14" s="14">
        <v>86</v>
      </c>
      <c r="H14" s="14">
        <v>18.100000000000001</v>
      </c>
      <c r="I14" s="3">
        <f t="shared" si="0"/>
        <v>1556.6</v>
      </c>
      <c r="J14" s="3">
        <f t="shared" si="1"/>
        <v>124.52800000000002</v>
      </c>
      <c r="K14" s="3">
        <f t="shared" si="2"/>
        <v>1681.1279999999999</v>
      </c>
    </row>
    <row r="15" spans="1:11" ht="30" customHeight="1">
      <c r="A15" s="30"/>
      <c r="B15" s="5" t="s">
        <v>34</v>
      </c>
      <c r="C15" s="15" t="s">
        <v>105</v>
      </c>
      <c r="D15" s="32" t="s">
        <v>29</v>
      </c>
      <c r="E15" s="15" t="s">
        <v>10</v>
      </c>
      <c r="F15" s="15" t="s">
        <v>11</v>
      </c>
      <c r="G15" s="15">
        <v>80</v>
      </c>
      <c r="H15" s="15">
        <v>23.4</v>
      </c>
      <c r="I15" s="3">
        <f t="shared" si="0"/>
        <v>1872</v>
      </c>
      <c r="J15" s="3">
        <f t="shared" si="1"/>
        <v>149.76000000000022</v>
      </c>
      <c r="K15" s="3">
        <f t="shared" si="2"/>
        <v>2021.7600000000002</v>
      </c>
    </row>
    <row r="16" spans="1:11">
      <c r="A16" s="30"/>
      <c r="B16" s="2" t="s">
        <v>36</v>
      </c>
      <c r="C16" s="14" t="s">
        <v>31</v>
      </c>
      <c r="D16" s="14"/>
      <c r="E16" s="14" t="s">
        <v>10</v>
      </c>
      <c r="F16" s="14" t="s">
        <v>11</v>
      </c>
      <c r="G16" s="14">
        <v>250</v>
      </c>
      <c r="H16" s="14">
        <v>6.9</v>
      </c>
      <c r="I16" s="3">
        <f t="shared" si="0"/>
        <v>1725</v>
      </c>
      <c r="J16" s="3">
        <f t="shared" si="1"/>
        <v>138.00000000000023</v>
      </c>
      <c r="K16" s="3">
        <f t="shared" si="2"/>
        <v>1863.0000000000002</v>
      </c>
    </row>
    <row r="17" spans="1:11">
      <c r="A17" s="30"/>
      <c r="B17" s="2" t="s">
        <v>38</v>
      </c>
      <c r="C17" s="14" t="s">
        <v>33</v>
      </c>
      <c r="D17" s="14"/>
      <c r="E17" s="14" t="s">
        <v>10</v>
      </c>
      <c r="F17" s="14" t="s">
        <v>11</v>
      </c>
      <c r="G17" s="14">
        <v>150</v>
      </c>
      <c r="H17" s="14">
        <v>21.5</v>
      </c>
      <c r="I17" s="3">
        <f t="shared" si="0"/>
        <v>3225</v>
      </c>
      <c r="J17" s="3">
        <f t="shared" si="1"/>
        <v>258.00000000000045</v>
      </c>
      <c r="K17" s="3">
        <f t="shared" si="2"/>
        <v>3483.0000000000005</v>
      </c>
    </row>
    <row r="18" spans="1:11">
      <c r="A18" s="30"/>
      <c r="B18" s="2" t="s">
        <v>40</v>
      </c>
      <c r="C18" s="14" t="s">
        <v>35</v>
      </c>
      <c r="D18" s="14"/>
      <c r="E18" s="14" t="s">
        <v>10</v>
      </c>
      <c r="F18" s="14" t="s">
        <v>11</v>
      </c>
      <c r="G18" s="14">
        <v>10</v>
      </c>
      <c r="H18" s="14">
        <v>19.600000000000001</v>
      </c>
      <c r="I18" s="3">
        <f t="shared" si="0"/>
        <v>196</v>
      </c>
      <c r="J18" s="3">
        <f t="shared" si="1"/>
        <v>15.680000000000007</v>
      </c>
      <c r="K18" s="3">
        <f t="shared" si="2"/>
        <v>211.68</v>
      </c>
    </row>
    <row r="19" spans="1:11">
      <c r="A19" s="30"/>
      <c r="B19" s="2" t="s">
        <v>42</v>
      </c>
      <c r="C19" s="14" t="s">
        <v>37</v>
      </c>
      <c r="D19" s="14"/>
      <c r="E19" s="14" t="s">
        <v>10</v>
      </c>
      <c r="F19" s="14" t="s">
        <v>11</v>
      </c>
      <c r="G19" s="14">
        <v>40</v>
      </c>
      <c r="H19" s="14">
        <v>15.3</v>
      </c>
      <c r="I19" s="3">
        <f t="shared" si="0"/>
        <v>612</v>
      </c>
      <c r="J19" s="3">
        <f t="shared" si="1"/>
        <v>48.960000000000036</v>
      </c>
      <c r="K19" s="3">
        <f t="shared" si="2"/>
        <v>660.96</v>
      </c>
    </row>
    <row r="20" spans="1:11">
      <c r="A20" s="30"/>
      <c r="B20" s="2" t="s">
        <v>43</v>
      </c>
      <c r="C20" s="14" t="s">
        <v>39</v>
      </c>
      <c r="D20" s="14"/>
      <c r="E20" s="14" t="s">
        <v>10</v>
      </c>
      <c r="F20" s="14" t="s">
        <v>11</v>
      </c>
      <c r="G20" s="14">
        <v>40</v>
      </c>
      <c r="H20" s="14">
        <v>22.9</v>
      </c>
      <c r="I20" s="3">
        <f t="shared" si="0"/>
        <v>916</v>
      </c>
      <c r="J20" s="3">
        <f t="shared" si="1"/>
        <v>73.280000000000086</v>
      </c>
      <c r="K20" s="3">
        <f t="shared" si="2"/>
        <v>989.28000000000009</v>
      </c>
    </row>
    <row r="21" spans="1:11" ht="45">
      <c r="A21" s="30"/>
      <c r="B21" s="2" t="s">
        <v>44</v>
      </c>
      <c r="C21" s="14" t="s">
        <v>96</v>
      </c>
      <c r="D21" s="14" t="s">
        <v>29</v>
      </c>
      <c r="E21" s="14" t="s">
        <v>10</v>
      </c>
      <c r="F21" s="14" t="s">
        <v>11</v>
      </c>
      <c r="G21" s="14">
        <v>16</v>
      </c>
      <c r="H21" s="14">
        <v>19.670000000000002</v>
      </c>
      <c r="I21" s="3">
        <f t="shared" si="0"/>
        <v>314.72000000000003</v>
      </c>
      <c r="J21" s="3">
        <f t="shared" si="1"/>
        <v>25.177600000000041</v>
      </c>
      <c r="K21" s="3">
        <f t="shared" si="2"/>
        <v>339.89760000000007</v>
      </c>
    </row>
    <row r="22" spans="1:11">
      <c r="A22" s="30"/>
      <c r="B22" s="2" t="s">
        <v>45</v>
      </c>
      <c r="C22" s="14" t="s">
        <v>73</v>
      </c>
      <c r="D22" s="14"/>
      <c r="E22" s="14" t="s">
        <v>10</v>
      </c>
      <c r="F22" s="14" t="s">
        <v>11</v>
      </c>
      <c r="G22" s="14"/>
      <c r="H22" s="14">
        <v>19.600000000000001</v>
      </c>
      <c r="I22" s="3">
        <f t="shared" si="0"/>
        <v>0</v>
      </c>
      <c r="J22" s="3">
        <f t="shared" si="1"/>
        <v>0</v>
      </c>
      <c r="K22" s="3">
        <f t="shared" si="2"/>
        <v>0</v>
      </c>
    </row>
    <row r="23" spans="1:11">
      <c r="A23" s="30"/>
      <c r="B23" s="2" t="s">
        <v>46</v>
      </c>
      <c r="C23" s="14" t="s">
        <v>41</v>
      </c>
      <c r="D23" s="14"/>
      <c r="E23" s="14" t="s">
        <v>10</v>
      </c>
      <c r="F23" s="14" t="s">
        <v>11</v>
      </c>
      <c r="G23" s="14">
        <v>200</v>
      </c>
      <c r="H23" s="14">
        <v>9.3000000000000007</v>
      </c>
      <c r="I23" s="3">
        <f t="shared" si="0"/>
        <v>1860</v>
      </c>
      <c r="J23" s="3">
        <f t="shared" si="1"/>
        <v>148.80000000000018</v>
      </c>
      <c r="K23" s="3">
        <f t="shared" si="2"/>
        <v>2008.8000000000002</v>
      </c>
    </row>
    <row r="24" spans="1:11">
      <c r="A24" s="30"/>
      <c r="B24" s="2" t="s">
        <v>47</v>
      </c>
      <c r="C24" s="14" t="s">
        <v>97</v>
      </c>
      <c r="D24" s="14"/>
      <c r="E24" s="14" t="s">
        <v>98</v>
      </c>
      <c r="F24" s="14" t="s">
        <v>99</v>
      </c>
      <c r="G24" s="14">
        <v>300</v>
      </c>
      <c r="H24" s="14">
        <v>5.82</v>
      </c>
      <c r="I24" s="3">
        <f t="shared" si="0"/>
        <v>1746</v>
      </c>
      <c r="J24" s="3">
        <f t="shared" si="1"/>
        <v>139.68000000000006</v>
      </c>
      <c r="K24" s="3">
        <f t="shared" si="2"/>
        <v>1885.68</v>
      </c>
    </row>
    <row r="25" spans="1:11">
      <c r="A25" s="30"/>
      <c r="B25" s="2" t="s">
        <v>48</v>
      </c>
      <c r="C25" s="14" t="s">
        <v>100</v>
      </c>
      <c r="D25" s="14"/>
      <c r="E25" s="14" t="s">
        <v>101</v>
      </c>
      <c r="F25" s="14" t="s">
        <v>99</v>
      </c>
      <c r="G25" s="14">
        <v>220</v>
      </c>
      <c r="H25" s="14">
        <v>6.49</v>
      </c>
      <c r="I25" s="3">
        <f t="shared" si="0"/>
        <v>1427.8</v>
      </c>
      <c r="J25" s="3">
        <f t="shared" si="1"/>
        <v>114.22400000000016</v>
      </c>
      <c r="K25" s="3">
        <f t="shared" si="2"/>
        <v>1542.0240000000001</v>
      </c>
    </row>
    <row r="26" spans="1:11">
      <c r="A26" s="30"/>
      <c r="B26" s="2" t="s">
        <v>49</v>
      </c>
      <c r="C26" s="14" t="s">
        <v>53</v>
      </c>
      <c r="D26" s="14"/>
      <c r="E26" s="14" t="s">
        <v>101</v>
      </c>
      <c r="F26" s="14" t="s">
        <v>99</v>
      </c>
      <c r="G26" s="14">
        <v>130</v>
      </c>
      <c r="H26" s="14">
        <v>7.85</v>
      </c>
      <c r="I26" s="3">
        <f t="shared" si="0"/>
        <v>1020.5</v>
      </c>
      <c r="J26" s="3">
        <f t="shared" si="1"/>
        <v>81.6400000000001</v>
      </c>
      <c r="K26" s="3">
        <f t="shared" si="2"/>
        <v>1102.1400000000001</v>
      </c>
    </row>
    <row r="27" spans="1:11">
      <c r="A27" s="30"/>
      <c r="B27" s="2" t="s">
        <v>50</v>
      </c>
      <c r="C27" s="14" t="s">
        <v>106</v>
      </c>
      <c r="D27" s="14"/>
      <c r="E27" s="14" t="s">
        <v>107</v>
      </c>
      <c r="F27" s="14" t="s">
        <v>99</v>
      </c>
      <c r="G27" s="14">
        <v>30</v>
      </c>
      <c r="H27" s="14">
        <v>11.75</v>
      </c>
      <c r="I27" s="3">
        <f t="shared" si="0"/>
        <v>352.5</v>
      </c>
      <c r="J27" s="3">
        <f t="shared" si="1"/>
        <v>28.200000000000045</v>
      </c>
      <c r="K27" s="3">
        <f t="shared" si="2"/>
        <v>380.70000000000005</v>
      </c>
    </row>
    <row r="28" spans="1:11" ht="30">
      <c r="A28" s="30"/>
      <c r="B28" s="2" t="s">
        <v>51</v>
      </c>
      <c r="C28" s="14" t="s">
        <v>108</v>
      </c>
      <c r="D28" s="14"/>
      <c r="E28" s="14"/>
      <c r="F28" s="14" t="s">
        <v>11</v>
      </c>
      <c r="G28" s="14">
        <v>16</v>
      </c>
      <c r="H28" s="14">
        <v>30.95</v>
      </c>
      <c r="I28" s="3">
        <f t="shared" si="0"/>
        <v>495.2</v>
      </c>
      <c r="J28" s="3">
        <f t="shared" si="1"/>
        <v>39.616000000000042</v>
      </c>
      <c r="K28" s="3">
        <f t="shared" si="2"/>
        <v>534.81600000000003</v>
      </c>
    </row>
    <row r="29" spans="1:11">
      <c r="A29" s="30"/>
      <c r="B29" s="2" t="s">
        <v>52</v>
      </c>
      <c r="C29" s="14" t="s">
        <v>109</v>
      </c>
      <c r="D29" s="14"/>
      <c r="E29" s="14" t="s">
        <v>110</v>
      </c>
      <c r="F29" s="14" t="s">
        <v>11</v>
      </c>
      <c r="G29" s="14"/>
      <c r="H29" s="14">
        <v>13.46</v>
      </c>
      <c r="I29" s="3">
        <f t="shared" si="0"/>
        <v>0</v>
      </c>
      <c r="J29" s="3">
        <f t="shared" si="1"/>
        <v>0</v>
      </c>
      <c r="K29" s="3">
        <f t="shared" si="2"/>
        <v>0</v>
      </c>
    </row>
    <row r="30" spans="1:11">
      <c r="A30" s="30"/>
      <c r="B30" s="2" t="s">
        <v>54</v>
      </c>
      <c r="C30" s="14" t="s">
        <v>111</v>
      </c>
      <c r="D30" s="14"/>
      <c r="E30" s="14"/>
      <c r="F30" s="14" t="s">
        <v>11</v>
      </c>
      <c r="G30" s="14">
        <v>12</v>
      </c>
      <c r="H30" s="14">
        <v>26</v>
      </c>
      <c r="I30" s="3">
        <f t="shared" si="0"/>
        <v>312</v>
      </c>
      <c r="J30" s="3">
        <f t="shared" si="1"/>
        <v>24.960000000000036</v>
      </c>
      <c r="K30" s="3">
        <f t="shared" si="2"/>
        <v>336.96000000000004</v>
      </c>
    </row>
    <row r="31" spans="1:11">
      <c r="A31" s="30"/>
      <c r="B31" s="2" t="s">
        <v>56</v>
      </c>
      <c r="C31" s="14" t="s">
        <v>112</v>
      </c>
      <c r="D31" s="14"/>
      <c r="E31" s="14"/>
      <c r="F31" s="14" t="s">
        <v>11</v>
      </c>
      <c r="G31" s="14">
        <v>12</v>
      </c>
      <c r="H31" s="14">
        <v>21.41</v>
      </c>
      <c r="I31" s="3">
        <f t="shared" si="0"/>
        <v>256.92</v>
      </c>
      <c r="J31" s="3">
        <f t="shared" si="1"/>
        <v>20.553600000000017</v>
      </c>
      <c r="K31" s="3">
        <f t="shared" si="2"/>
        <v>277.47360000000003</v>
      </c>
    </row>
    <row r="32" spans="1:11">
      <c r="A32" s="30"/>
      <c r="B32" s="2" t="s">
        <v>57</v>
      </c>
      <c r="C32" s="14" t="s">
        <v>113</v>
      </c>
      <c r="D32" s="14"/>
      <c r="E32" s="14"/>
      <c r="F32" s="14" t="s">
        <v>11</v>
      </c>
      <c r="G32" s="14">
        <v>6</v>
      </c>
      <c r="H32" s="14">
        <v>16.309999999999999</v>
      </c>
      <c r="I32" s="3">
        <f t="shared" si="0"/>
        <v>97.86</v>
      </c>
      <c r="J32" s="3">
        <f t="shared" si="1"/>
        <v>7.8288000000000011</v>
      </c>
      <c r="K32" s="3">
        <f t="shared" si="2"/>
        <v>105.6888</v>
      </c>
    </row>
    <row r="33" spans="1:17">
      <c r="A33" s="30"/>
      <c r="B33" s="2" t="s">
        <v>58</v>
      </c>
      <c r="C33" s="14" t="s">
        <v>114</v>
      </c>
      <c r="D33" s="14"/>
      <c r="E33" s="14"/>
      <c r="F33" s="14" t="s">
        <v>11</v>
      </c>
      <c r="G33" s="14">
        <v>10</v>
      </c>
      <c r="H33" s="14">
        <v>18.18</v>
      </c>
      <c r="I33" s="3">
        <f t="shared" si="0"/>
        <v>181.8</v>
      </c>
      <c r="J33" s="3">
        <f t="shared" si="1"/>
        <v>14.544000000000011</v>
      </c>
      <c r="K33" s="3">
        <f t="shared" si="2"/>
        <v>196.34400000000002</v>
      </c>
    </row>
    <row r="34" spans="1:17">
      <c r="A34" s="30"/>
      <c r="B34" s="2" t="s">
        <v>59</v>
      </c>
      <c r="C34" s="14" t="s">
        <v>115</v>
      </c>
      <c r="D34" s="14"/>
      <c r="E34" s="14"/>
      <c r="F34" s="14" t="s">
        <v>11</v>
      </c>
      <c r="G34" s="14">
        <v>4</v>
      </c>
      <c r="H34" s="14">
        <v>34.17</v>
      </c>
      <c r="I34" s="3">
        <f t="shared" si="0"/>
        <v>136.68</v>
      </c>
      <c r="J34" s="3">
        <f t="shared" si="1"/>
        <v>10.934400000000011</v>
      </c>
      <c r="K34" s="3">
        <f t="shared" si="2"/>
        <v>147.61440000000002</v>
      </c>
    </row>
    <row r="35" spans="1:17">
      <c r="A35" s="30"/>
      <c r="B35" s="2" t="s">
        <v>60</v>
      </c>
      <c r="C35" s="14" t="s">
        <v>116</v>
      </c>
      <c r="D35" s="14"/>
      <c r="E35" s="14"/>
      <c r="F35" s="14" t="s">
        <v>11</v>
      </c>
      <c r="G35" s="14">
        <v>4</v>
      </c>
      <c r="H35" s="14">
        <v>35.51</v>
      </c>
      <c r="I35" s="3">
        <f t="shared" si="0"/>
        <v>142.04</v>
      </c>
      <c r="J35" s="3">
        <f t="shared" si="1"/>
        <v>11.363200000000006</v>
      </c>
      <c r="K35" s="3">
        <f t="shared" si="2"/>
        <v>153.4032</v>
      </c>
    </row>
    <row r="36" spans="1:17">
      <c r="A36" s="30"/>
      <c r="B36" s="2" t="s">
        <v>102</v>
      </c>
      <c r="C36" s="14" t="s">
        <v>117</v>
      </c>
      <c r="D36" s="14"/>
      <c r="E36" s="14" t="s">
        <v>98</v>
      </c>
      <c r="F36" s="14" t="s">
        <v>99</v>
      </c>
      <c r="G36" s="14">
        <v>100</v>
      </c>
      <c r="H36" s="14">
        <v>5.0999999999999996</v>
      </c>
      <c r="I36" s="3">
        <f t="shared" si="0"/>
        <v>510</v>
      </c>
      <c r="J36" s="3">
        <f t="shared" si="1"/>
        <v>40.800000000000068</v>
      </c>
      <c r="K36" s="3">
        <f t="shared" si="2"/>
        <v>550.80000000000007</v>
      </c>
    </row>
    <row r="37" spans="1:17">
      <c r="A37" s="30"/>
      <c r="B37" s="2" t="s">
        <v>103</v>
      </c>
      <c r="C37" s="14" t="s">
        <v>118</v>
      </c>
      <c r="D37" s="14"/>
      <c r="E37" s="14"/>
      <c r="F37" s="14" t="s">
        <v>11</v>
      </c>
      <c r="G37" s="14">
        <v>6</v>
      </c>
      <c r="H37" s="14">
        <v>32.51</v>
      </c>
      <c r="I37" s="3">
        <f t="shared" si="0"/>
        <v>195.06</v>
      </c>
      <c r="J37" s="3">
        <f t="shared" si="1"/>
        <v>15.604800000000012</v>
      </c>
      <c r="K37" s="3">
        <f t="shared" si="2"/>
        <v>210.66480000000001</v>
      </c>
    </row>
    <row r="38" spans="1:17">
      <c r="A38" s="30"/>
      <c r="B38" s="2" t="s">
        <v>104</v>
      </c>
      <c r="C38" s="14" t="s">
        <v>119</v>
      </c>
      <c r="D38" s="14"/>
      <c r="E38" s="14" t="s">
        <v>98</v>
      </c>
      <c r="F38" s="14" t="s">
        <v>99</v>
      </c>
      <c r="G38" s="14">
        <v>50</v>
      </c>
      <c r="H38" s="14">
        <v>9.7799999999999994</v>
      </c>
      <c r="I38" s="3">
        <f t="shared" si="0"/>
        <v>489</v>
      </c>
      <c r="J38" s="3">
        <f t="shared" si="1"/>
        <v>39.120000000000005</v>
      </c>
      <c r="K38" s="3">
        <f t="shared" si="2"/>
        <v>528.12</v>
      </c>
    </row>
    <row r="39" spans="1:17" ht="47.1" customHeight="1">
      <c r="A39" s="23" t="s">
        <v>61</v>
      </c>
      <c r="B39" s="24"/>
      <c r="C39" s="24"/>
      <c r="D39" s="24"/>
      <c r="E39" s="24"/>
      <c r="F39" s="24"/>
      <c r="G39" s="24"/>
      <c r="H39" s="24"/>
      <c r="I39" s="24"/>
      <c r="J39" s="25"/>
      <c r="K39" s="6">
        <f>SUM(K3:K38)</f>
        <v>37680.638399999989</v>
      </c>
    </row>
    <row r="40" spans="1:17">
      <c r="A40" s="31" t="s">
        <v>62</v>
      </c>
      <c r="B40" s="2" t="s">
        <v>8</v>
      </c>
      <c r="C40" s="11" t="s">
        <v>63</v>
      </c>
      <c r="D40" s="11" t="s">
        <v>64</v>
      </c>
      <c r="E40" s="11" t="s">
        <v>65</v>
      </c>
      <c r="F40" s="11" t="s">
        <v>66</v>
      </c>
      <c r="G40" s="12">
        <v>680</v>
      </c>
      <c r="H40" s="10">
        <v>18.52</v>
      </c>
      <c r="I40" s="13">
        <f>G40*H40</f>
        <v>12593.6</v>
      </c>
      <c r="J40" s="3">
        <f>K40-I40</f>
        <v>1007.4880000000012</v>
      </c>
      <c r="K40" s="3">
        <f>I40*1.08</f>
        <v>13601.088000000002</v>
      </c>
      <c r="M40" s="16"/>
      <c r="N40" s="17"/>
      <c r="O40" s="16"/>
      <c r="P40" s="18"/>
      <c r="Q40" s="16"/>
    </row>
    <row r="41" spans="1:17">
      <c r="A41" s="31"/>
      <c r="B41" s="2" t="s">
        <v>12</v>
      </c>
      <c r="C41" s="11" t="s">
        <v>67</v>
      </c>
      <c r="D41" s="11" t="s">
        <v>64</v>
      </c>
      <c r="E41" s="11" t="s">
        <v>65</v>
      </c>
      <c r="F41" s="11" t="s">
        <v>66</v>
      </c>
      <c r="G41" s="12">
        <v>180</v>
      </c>
      <c r="H41" s="10">
        <v>20.37</v>
      </c>
      <c r="I41" s="13">
        <f t="shared" ref="I41:I59" si="3">G41*H41</f>
        <v>3666.6000000000004</v>
      </c>
      <c r="J41" s="3">
        <f t="shared" ref="J41:J59" si="4">K41-I41</f>
        <v>293.32800000000043</v>
      </c>
      <c r="K41" s="3">
        <f t="shared" ref="K41:K59" si="5">I41*1.08</f>
        <v>3959.9280000000008</v>
      </c>
      <c r="M41" s="16"/>
      <c r="N41" s="17"/>
      <c r="O41" s="16"/>
      <c r="P41" s="18"/>
      <c r="Q41" s="16"/>
    </row>
    <row r="42" spans="1:17">
      <c r="A42" s="31"/>
      <c r="B42" s="2" t="s">
        <v>14</v>
      </c>
      <c r="C42" s="11" t="s">
        <v>68</v>
      </c>
      <c r="D42" s="11" t="s">
        <v>64</v>
      </c>
      <c r="E42" s="11" t="s">
        <v>65</v>
      </c>
      <c r="F42" s="11" t="s">
        <v>66</v>
      </c>
      <c r="G42" s="12">
        <v>80</v>
      </c>
      <c r="H42" s="10">
        <v>16.670000000000002</v>
      </c>
      <c r="I42" s="13">
        <f t="shared" si="3"/>
        <v>1333.6000000000001</v>
      </c>
      <c r="J42" s="3">
        <f t="shared" si="4"/>
        <v>106.6880000000001</v>
      </c>
      <c r="K42" s="3">
        <f t="shared" si="5"/>
        <v>1440.2880000000002</v>
      </c>
      <c r="M42" s="16"/>
      <c r="N42" s="17"/>
      <c r="O42" s="16"/>
      <c r="P42" s="18"/>
      <c r="Q42" s="16"/>
    </row>
    <row r="43" spans="1:17">
      <c r="A43" s="31"/>
      <c r="B43" s="2" t="s">
        <v>16</v>
      </c>
      <c r="C43" s="11" t="s">
        <v>120</v>
      </c>
      <c r="D43" s="11"/>
      <c r="E43" s="11" t="s">
        <v>65</v>
      </c>
      <c r="F43" s="11" t="s">
        <v>66</v>
      </c>
      <c r="G43" s="12">
        <v>45</v>
      </c>
      <c r="H43" s="10">
        <v>25.93</v>
      </c>
      <c r="I43" s="13">
        <f t="shared" si="3"/>
        <v>1166.8499999999999</v>
      </c>
      <c r="J43" s="3">
        <f t="shared" si="4"/>
        <v>93.348000000000184</v>
      </c>
      <c r="K43" s="3">
        <f t="shared" si="5"/>
        <v>1260.1980000000001</v>
      </c>
      <c r="M43" s="16"/>
      <c r="N43" s="17"/>
      <c r="O43" s="16"/>
      <c r="P43" s="18"/>
      <c r="Q43" s="16"/>
    </row>
    <row r="44" spans="1:17">
      <c r="A44" s="31"/>
      <c r="B44" s="2" t="s">
        <v>18</v>
      </c>
      <c r="C44" s="11" t="s">
        <v>69</v>
      </c>
      <c r="D44" s="11" t="s">
        <v>64</v>
      </c>
      <c r="E44" s="11" t="s">
        <v>65</v>
      </c>
      <c r="F44" s="11" t="s">
        <v>66</v>
      </c>
      <c r="G44" s="12">
        <v>20</v>
      </c>
      <c r="H44" s="10">
        <v>20.37</v>
      </c>
      <c r="I44" s="13">
        <f t="shared" si="3"/>
        <v>407.40000000000003</v>
      </c>
      <c r="J44" s="3">
        <f t="shared" si="4"/>
        <v>32.592000000000041</v>
      </c>
      <c r="K44" s="3">
        <f t="shared" si="5"/>
        <v>439.99200000000008</v>
      </c>
      <c r="M44" s="16"/>
      <c r="N44" s="17"/>
      <c r="O44" s="16"/>
      <c r="P44" s="18"/>
      <c r="Q44" s="16"/>
    </row>
    <row r="45" spans="1:17">
      <c r="A45" s="31"/>
      <c r="B45" s="2" t="s">
        <v>20</v>
      </c>
      <c r="C45" s="11" t="s">
        <v>70</v>
      </c>
      <c r="D45" s="11" t="s">
        <v>71</v>
      </c>
      <c r="E45" s="11" t="s">
        <v>65</v>
      </c>
      <c r="F45" s="11" t="s">
        <v>66</v>
      </c>
      <c r="G45" s="12">
        <v>10</v>
      </c>
      <c r="H45" s="10">
        <v>14.81</v>
      </c>
      <c r="I45" s="13">
        <f t="shared" si="3"/>
        <v>148.1</v>
      </c>
      <c r="J45" s="3">
        <f t="shared" si="4"/>
        <v>11.848000000000013</v>
      </c>
      <c r="K45" s="3">
        <f t="shared" si="5"/>
        <v>159.94800000000001</v>
      </c>
      <c r="M45" s="16"/>
      <c r="N45" s="17"/>
      <c r="O45" s="16"/>
      <c r="P45" s="18"/>
      <c r="Q45" s="16"/>
    </row>
    <row r="46" spans="1:17" ht="31.5" customHeight="1">
      <c r="A46" s="31"/>
      <c r="B46" s="2" t="s">
        <v>22</v>
      </c>
      <c r="C46" s="8" t="s">
        <v>72</v>
      </c>
      <c r="D46" s="8" t="s">
        <v>121</v>
      </c>
      <c r="E46" s="8" t="s">
        <v>65</v>
      </c>
      <c r="F46" s="8" t="s">
        <v>66</v>
      </c>
      <c r="G46" s="8">
        <v>80</v>
      </c>
      <c r="H46" s="9">
        <v>37.04</v>
      </c>
      <c r="I46" s="13">
        <f t="shared" si="3"/>
        <v>2963.2</v>
      </c>
      <c r="J46" s="3">
        <f t="shared" si="4"/>
        <v>237.05600000000004</v>
      </c>
      <c r="K46" s="3">
        <f t="shared" si="5"/>
        <v>3200.2559999999999</v>
      </c>
      <c r="M46" s="16"/>
      <c r="N46" s="19"/>
      <c r="O46" s="16"/>
      <c r="P46" s="18"/>
      <c r="Q46" s="16"/>
    </row>
    <row r="47" spans="1:17">
      <c r="A47" s="31"/>
      <c r="B47" s="2" t="s">
        <v>24</v>
      </c>
      <c r="C47" s="11" t="s">
        <v>55</v>
      </c>
      <c r="D47" s="11" t="s">
        <v>125</v>
      </c>
      <c r="E47" s="11" t="s">
        <v>65</v>
      </c>
      <c r="F47" s="11" t="s">
        <v>66</v>
      </c>
      <c r="G47" s="12">
        <v>20</v>
      </c>
      <c r="H47" s="10">
        <v>23.15</v>
      </c>
      <c r="I47" s="13">
        <f t="shared" si="3"/>
        <v>463</v>
      </c>
      <c r="J47" s="3">
        <f t="shared" si="4"/>
        <v>37.04000000000002</v>
      </c>
      <c r="K47" s="3">
        <f t="shared" si="5"/>
        <v>500.04</v>
      </c>
      <c r="M47" s="16"/>
      <c r="N47" s="17"/>
      <c r="O47" s="16"/>
      <c r="P47" s="18"/>
      <c r="Q47" s="16"/>
    </row>
    <row r="48" spans="1:17" ht="30">
      <c r="A48" s="31"/>
      <c r="B48" s="2" t="s">
        <v>26</v>
      </c>
      <c r="C48" s="11" t="s">
        <v>122</v>
      </c>
      <c r="D48" s="11" t="s">
        <v>123</v>
      </c>
      <c r="E48" s="11" t="s">
        <v>65</v>
      </c>
      <c r="F48" s="11" t="s">
        <v>66</v>
      </c>
      <c r="G48" s="12">
        <v>75</v>
      </c>
      <c r="H48" s="10">
        <v>37.04</v>
      </c>
      <c r="I48" s="13">
        <f t="shared" si="3"/>
        <v>2778</v>
      </c>
      <c r="J48" s="3">
        <f t="shared" si="4"/>
        <v>222.24000000000024</v>
      </c>
      <c r="K48" s="3">
        <f t="shared" si="5"/>
        <v>3000.2400000000002</v>
      </c>
      <c r="M48" s="16"/>
      <c r="N48" s="17"/>
      <c r="O48" s="16"/>
      <c r="P48" s="18"/>
      <c r="Q48" s="16"/>
    </row>
    <row r="49" spans="1:17" ht="30">
      <c r="A49" s="31"/>
      <c r="B49" s="2" t="s">
        <v>28</v>
      </c>
      <c r="C49" s="11" t="s">
        <v>73</v>
      </c>
      <c r="D49" s="11" t="s">
        <v>74</v>
      </c>
      <c r="E49" s="11" t="s">
        <v>65</v>
      </c>
      <c r="F49" s="11" t="s">
        <v>66</v>
      </c>
      <c r="G49" s="12">
        <v>15</v>
      </c>
      <c r="H49" s="10">
        <v>27.78</v>
      </c>
      <c r="I49" s="13">
        <f t="shared" si="3"/>
        <v>416.70000000000005</v>
      </c>
      <c r="J49" s="3">
        <f t="shared" si="4"/>
        <v>33.336000000000013</v>
      </c>
      <c r="K49" s="3">
        <f t="shared" si="5"/>
        <v>450.03600000000006</v>
      </c>
      <c r="M49" s="16"/>
      <c r="N49" s="17"/>
      <c r="O49" s="16"/>
      <c r="P49" s="18"/>
      <c r="Q49" s="16"/>
    </row>
    <row r="50" spans="1:17">
      <c r="A50" s="31"/>
      <c r="B50" s="2" t="s">
        <v>30</v>
      </c>
      <c r="C50" s="11" t="s">
        <v>75</v>
      </c>
      <c r="D50" s="11"/>
      <c r="E50" s="11" t="s">
        <v>65</v>
      </c>
      <c r="F50" s="11" t="s">
        <v>66</v>
      </c>
      <c r="G50" s="12">
        <v>480</v>
      </c>
      <c r="H50" s="10">
        <v>15.74</v>
      </c>
      <c r="I50" s="13">
        <f t="shared" si="3"/>
        <v>7555.2</v>
      </c>
      <c r="J50" s="3">
        <f t="shared" si="4"/>
        <v>604.41600000000017</v>
      </c>
      <c r="K50" s="3">
        <f t="shared" si="5"/>
        <v>8159.616</v>
      </c>
      <c r="M50" s="16"/>
      <c r="N50" s="17"/>
      <c r="O50" s="16"/>
      <c r="P50" s="18"/>
      <c r="Q50" s="16"/>
    </row>
    <row r="51" spans="1:17">
      <c r="A51" s="31"/>
      <c r="B51" s="2" t="s">
        <v>32</v>
      </c>
      <c r="C51" s="11" t="s">
        <v>76</v>
      </c>
      <c r="D51" s="11" t="s">
        <v>77</v>
      </c>
      <c r="E51" s="11" t="s">
        <v>65</v>
      </c>
      <c r="F51" s="11" t="s">
        <v>66</v>
      </c>
      <c r="G51" s="12">
        <v>85</v>
      </c>
      <c r="H51" s="10">
        <v>10.19</v>
      </c>
      <c r="I51" s="13">
        <f t="shared" si="3"/>
        <v>866.15</v>
      </c>
      <c r="J51" s="3">
        <f t="shared" si="4"/>
        <v>69.29200000000003</v>
      </c>
      <c r="K51" s="3">
        <f t="shared" si="5"/>
        <v>935.44200000000001</v>
      </c>
      <c r="M51" s="16"/>
      <c r="N51" s="17"/>
      <c r="O51" s="16"/>
      <c r="P51" s="18"/>
      <c r="Q51" s="16"/>
    </row>
    <row r="52" spans="1:17">
      <c r="A52" s="31"/>
      <c r="B52" s="2" t="s">
        <v>34</v>
      </c>
      <c r="C52" s="11" t="s">
        <v>78</v>
      </c>
      <c r="D52" s="11" t="s">
        <v>79</v>
      </c>
      <c r="E52" s="11" t="s">
        <v>65</v>
      </c>
      <c r="F52" s="11" t="s">
        <v>66</v>
      </c>
      <c r="G52" s="12">
        <v>280</v>
      </c>
      <c r="H52" s="10">
        <v>9.26</v>
      </c>
      <c r="I52" s="13">
        <f t="shared" si="3"/>
        <v>2592.7999999999997</v>
      </c>
      <c r="J52" s="3">
        <f t="shared" si="4"/>
        <v>207.42399999999998</v>
      </c>
      <c r="K52" s="3">
        <f t="shared" si="5"/>
        <v>2800.2239999999997</v>
      </c>
      <c r="M52" s="16"/>
      <c r="N52" s="17"/>
      <c r="O52" s="16"/>
      <c r="P52" s="18"/>
      <c r="Q52" s="16"/>
    </row>
    <row r="53" spans="1:17">
      <c r="A53" s="31"/>
      <c r="B53" s="2" t="s">
        <v>36</v>
      </c>
      <c r="C53" s="11" t="s">
        <v>41</v>
      </c>
      <c r="D53" s="11"/>
      <c r="E53" s="11" t="s">
        <v>65</v>
      </c>
      <c r="F53" s="11" t="s">
        <v>66</v>
      </c>
      <c r="G53" s="12">
        <v>30</v>
      </c>
      <c r="H53" s="10">
        <v>9.26</v>
      </c>
      <c r="I53" s="13">
        <f t="shared" si="3"/>
        <v>277.8</v>
      </c>
      <c r="J53" s="3">
        <f t="shared" si="4"/>
        <v>22.224000000000046</v>
      </c>
      <c r="K53" s="3">
        <f t="shared" si="5"/>
        <v>300.02400000000006</v>
      </c>
      <c r="M53" s="16"/>
      <c r="N53" s="17"/>
      <c r="O53" s="16"/>
      <c r="P53" s="18"/>
      <c r="Q53" s="16"/>
    </row>
    <row r="54" spans="1:17">
      <c r="A54" s="31"/>
      <c r="B54" s="2" t="s">
        <v>38</v>
      </c>
      <c r="C54" s="11" t="s">
        <v>33</v>
      </c>
      <c r="D54" s="11"/>
      <c r="E54" s="11" t="s">
        <v>65</v>
      </c>
      <c r="F54" s="11" t="s">
        <v>66</v>
      </c>
      <c r="G54" s="12">
        <v>80</v>
      </c>
      <c r="H54" s="10">
        <v>22.22</v>
      </c>
      <c r="I54" s="13">
        <f t="shared" si="3"/>
        <v>1777.6</v>
      </c>
      <c r="J54" s="3">
        <f t="shared" si="4"/>
        <v>142.20800000000008</v>
      </c>
      <c r="K54" s="3">
        <f t="shared" si="5"/>
        <v>1919.808</v>
      </c>
      <c r="M54" s="16"/>
      <c r="N54" s="17"/>
      <c r="O54" s="16"/>
      <c r="P54" s="18"/>
      <c r="Q54" s="16"/>
    </row>
    <row r="55" spans="1:17">
      <c r="A55" s="31"/>
      <c r="B55" s="2" t="s">
        <v>40</v>
      </c>
      <c r="C55" s="11" t="s">
        <v>17</v>
      </c>
      <c r="D55" s="11"/>
      <c r="E55" s="11" t="s">
        <v>65</v>
      </c>
      <c r="F55" s="11" t="s">
        <v>66</v>
      </c>
      <c r="G55" s="12">
        <v>80</v>
      </c>
      <c r="H55" s="10">
        <v>26.85</v>
      </c>
      <c r="I55" s="13">
        <f t="shared" si="3"/>
        <v>2148</v>
      </c>
      <c r="J55" s="3">
        <f t="shared" si="4"/>
        <v>171.84000000000015</v>
      </c>
      <c r="K55" s="3">
        <f t="shared" si="5"/>
        <v>2319.84</v>
      </c>
      <c r="M55" s="16"/>
      <c r="N55" s="17"/>
      <c r="O55" s="16"/>
      <c r="P55" s="18"/>
      <c r="Q55" s="16"/>
    </row>
    <row r="56" spans="1:17">
      <c r="A56" s="31"/>
      <c r="B56" s="2" t="s">
        <v>42</v>
      </c>
      <c r="C56" s="11" t="s">
        <v>80</v>
      </c>
      <c r="D56" s="11" t="s">
        <v>81</v>
      </c>
      <c r="E56" s="11" t="s">
        <v>82</v>
      </c>
      <c r="F56" s="11" t="s">
        <v>83</v>
      </c>
      <c r="G56" s="12">
        <v>20</v>
      </c>
      <c r="H56" s="10">
        <v>12.96</v>
      </c>
      <c r="I56" s="13">
        <f t="shared" si="3"/>
        <v>259.20000000000005</v>
      </c>
      <c r="J56" s="3">
        <f t="shared" si="4"/>
        <v>20.736000000000047</v>
      </c>
      <c r="K56" s="3">
        <f t="shared" si="5"/>
        <v>279.93600000000009</v>
      </c>
      <c r="M56" s="16"/>
      <c r="N56" s="17"/>
      <c r="O56" s="16"/>
      <c r="P56" s="18"/>
      <c r="Q56" s="16"/>
    </row>
    <row r="57" spans="1:17">
      <c r="A57" s="31"/>
      <c r="B57" s="2" t="s">
        <v>43</v>
      </c>
      <c r="C57" s="11" t="s">
        <v>124</v>
      </c>
      <c r="D57" s="11" t="s">
        <v>84</v>
      </c>
      <c r="E57" s="11" t="s">
        <v>65</v>
      </c>
      <c r="F57" s="11" t="s">
        <v>66</v>
      </c>
      <c r="G57" s="12">
        <v>40</v>
      </c>
      <c r="H57" s="10">
        <v>27.78</v>
      </c>
      <c r="I57" s="13">
        <f t="shared" si="3"/>
        <v>1111.2</v>
      </c>
      <c r="J57" s="3">
        <f t="shared" si="4"/>
        <v>88.896000000000186</v>
      </c>
      <c r="K57" s="3">
        <f t="shared" si="5"/>
        <v>1200.0960000000002</v>
      </c>
      <c r="M57" s="16"/>
      <c r="N57" s="17"/>
      <c r="O57" s="16"/>
      <c r="P57" s="18"/>
      <c r="Q57" s="16"/>
    </row>
    <row r="58" spans="1:17">
      <c r="A58" s="31"/>
      <c r="B58" s="2" t="s">
        <v>44</v>
      </c>
      <c r="C58" s="11" t="s">
        <v>85</v>
      </c>
      <c r="D58" s="11" t="s">
        <v>64</v>
      </c>
      <c r="E58" s="11" t="s">
        <v>65</v>
      </c>
      <c r="F58" s="11" t="s">
        <v>66</v>
      </c>
      <c r="G58" s="12">
        <v>50</v>
      </c>
      <c r="H58" s="10">
        <v>35.19</v>
      </c>
      <c r="I58" s="13">
        <f t="shared" si="3"/>
        <v>1759.5</v>
      </c>
      <c r="J58" s="3">
        <f t="shared" si="4"/>
        <v>140.76000000000022</v>
      </c>
      <c r="K58" s="3">
        <f t="shared" si="5"/>
        <v>1900.2600000000002</v>
      </c>
      <c r="M58" s="16"/>
      <c r="N58" s="17"/>
      <c r="O58" s="16"/>
      <c r="P58" s="18"/>
      <c r="Q58" s="16"/>
    </row>
    <row r="59" spans="1:17">
      <c r="A59" s="31"/>
      <c r="B59" s="2" t="s">
        <v>45</v>
      </c>
      <c r="C59" s="11" t="s">
        <v>86</v>
      </c>
      <c r="D59" s="11"/>
      <c r="E59" s="11" t="s">
        <v>65</v>
      </c>
      <c r="F59" s="11" t="s">
        <v>66</v>
      </c>
      <c r="G59" s="12">
        <v>20</v>
      </c>
      <c r="H59" s="10">
        <v>6.48</v>
      </c>
      <c r="I59" s="13">
        <f t="shared" si="3"/>
        <v>129.60000000000002</v>
      </c>
      <c r="J59" s="3">
        <f t="shared" si="4"/>
        <v>10.368000000000023</v>
      </c>
      <c r="K59" s="3">
        <f t="shared" si="5"/>
        <v>139.96800000000005</v>
      </c>
      <c r="M59" s="16"/>
      <c r="N59" s="17"/>
      <c r="O59" s="16"/>
      <c r="P59" s="18"/>
      <c r="Q59" s="16"/>
    </row>
    <row r="60" spans="1:17" ht="42.95" customHeight="1">
      <c r="A60" s="26" t="s">
        <v>87</v>
      </c>
      <c r="B60" s="27"/>
      <c r="C60" s="27"/>
      <c r="D60" s="27"/>
      <c r="E60" s="27"/>
      <c r="F60" s="27"/>
      <c r="G60" s="27"/>
      <c r="H60" s="27"/>
      <c r="I60" s="27"/>
      <c r="J60" s="28"/>
      <c r="K60" s="7">
        <f>SUM(K40:K59)</f>
        <v>47967.22800000001</v>
      </c>
      <c r="M60" s="16"/>
      <c r="N60" s="16"/>
      <c r="O60" s="16"/>
      <c r="P60" s="16"/>
      <c r="Q60" s="16"/>
    </row>
    <row r="61" spans="1:17" ht="27.95" customHeight="1">
      <c r="A61" s="20" t="s">
        <v>88</v>
      </c>
      <c r="B61" s="21"/>
      <c r="C61" s="21"/>
      <c r="D61" s="21"/>
      <c r="E61" s="21"/>
      <c r="F61" s="21"/>
      <c r="G61" s="21"/>
      <c r="H61" s="21"/>
      <c r="I61" s="21"/>
      <c r="J61" s="22"/>
      <c r="K61" s="4">
        <f>K60+K39</f>
        <v>85647.866399999999</v>
      </c>
    </row>
  </sheetData>
  <mergeCells count="6">
    <mergeCell ref="A1:K1"/>
    <mergeCell ref="A3:A38"/>
    <mergeCell ref="A40:A59"/>
    <mergeCell ref="A61:J61"/>
    <mergeCell ref="A39:J39"/>
    <mergeCell ref="A60:J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Tomala</dc:creator>
  <cp:lastModifiedBy>perfect.radom@o2.pl</cp:lastModifiedBy>
  <dcterms:created xsi:type="dcterms:W3CDTF">2015-06-05T18:17:20Z</dcterms:created>
  <dcterms:modified xsi:type="dcterms:W3CDTF">2025-10-12T10:11:48Z</dcterms:modified>
</cp:coreProperties>
</file>